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B15" i="2" l="1"/>
  <c r="D28" i="2" l="1"/>
  <c r="D18" i="2" l="1"/>
  <c r="C43" i="2" l="1"/>
  <c r="B43" i="2"/>
  <c r="D35" i="2"/>
  <c r="D36" i="2"/>
  <c r="D37" i="2"/>
  <c r="D38" i="2"/>
  <c r="D39" i="2"/>
  <c r="D40" i="2"/>
  <c r="D41" i="2"/>
  <c r="B24" i="2" l="1"/>
  <c r="D33" i="2" l="1"/>
  <c r="D34" i="2"/>
  <c r="B10" i="2" l="1"/>
  <c r="C10" i="2"/>
  <c r="D22" i="2" l="1"/>
  <c r="D20" i="2"/>
  <c r="D19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51" i="2" l="1"/>
  <c r="D26" i="2" l="1"/>
  <c r="C16" i="2" l="1"/>
  <c r="D16" i="2" s="1"/>
  <c r="D27" i="2" l="1"/>
  <c r="D24" i="2" l="1"/>
  <c r="B6" i="2" l="1"/>
  <c r="D6" i="2" s="1"/>
  <c r="C5" i="2"/>
  <c r="C31" i="2" s="1"/>
  <c r="C44" i="2" l="1"/>
  <c r="B5" i="2"/>
  <c r="D43" i="2"/>
  <c r="D5" i="2" l="1"/>
  <c r="B31" i="2"/>
  <c r="B44" i="2" s="1"/>
</calcChain>
</file>

<file path=xl/sharedStrings.xml><?xml version="1.0" encoding="utf-8"?>
<sst xmlns="http://schemas.openxmlformats.org/spreadsheetml/2006/main" count="54" uniqueCount="54">
  <si>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</si>
  <si>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</si>
  <si>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</si>
  <si>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</si>
  <si>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</si>
  <si>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</si>
  <si>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</si>
  <si>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</si>
  <si>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</si>
  <si>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</si>
  <si>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</si>
  <si>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</si>
  <si>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</si>
  <si>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</si>
  <si>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</si>
  <si>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</si>
  <si>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</si>
  <si>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</si>
  <si>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</si>
  <si>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</si>
  <si>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</si>
  <si>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</si>
  <si>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</si>
  <si>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</si>
  <si>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</si>
  <si>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</si>
  <si>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</si>
  <si>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</si>
  <si>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</si>
  <si>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</si>
  <si>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</si>
  <si>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</si>
  <si>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</si>
  <si>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</si>
  <si>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</si>
  <si>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</si>
  <si>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</si>
  <si>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</si>
  <si>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</si>
  <si>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</si>
  <si>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</si>
  <si>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</si>
  <si>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</si>
  <si>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</si>
  <si>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</si>
  <si>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</si>
  <si>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</si>
  <si>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</si>
  <si>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</si>
  <si>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</si>
  <si>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</si>
  <si>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</si>
  <si>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Утвержденный бюджет
 на 2024 год</t>
  </si>
  <si>
    <t xml:space="preserve">             Информация об исполнении  бюджета МО "Город Майкоп"
 на 1 июля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</si>
</sst>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164" fontId="45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37" borderId="71" xfId="920" applyNumberFormat="1" applyFont="1" applyFill="1" applyBorder="1" applyAlignment="1">
      <alignment wrapText="1"/>
    </xf>
    <xf numFmtId="168" fontId="46" fillId="37" borderId="2" xfId="920" applyNumberFormat="1" applyFont="1" applyFill="1" applyBorder="1"/>
    <xf numFmtId="167" fontId="46" fillId="37" borderId="2" xfId="920" applyNumberFormat="1" applyFont="1" applyFill="1" applyBorder="1" applyAlignment="1" applyProtection="1">
      <alignment horizontal="right" shrinkToFit="1"/>
    </xf>
    <xf numFmtId="168" fontId="46" fillId="0" borderId="0" xfId="920" applyNumberFormat="1" applyFont="1" applyFill="1" applyBorder="1" applyAlignment="1" applyProtection="1">
      <alignment horizontal="right" shrinkToFit="1"/>
    </xf>
    <xf numFmtId="168" fontId="46" fillId="37" borderId="74" xfId="920" applyNumberFormat="1" applyFont="1" applyFill="1" applyBorder="1"/>
    <xf numFmtId="166" fontId="46" fillId="37" borderId="2" xfId="920" applyNumberFormat="1" applyFont="1" applyFill="1" applyBorder="1" applyAlignment="1">
      <alignment wrapText="1"/>
    </xf>
    <xf numFmtId="168" fontId="46" fillId="37" borderId="74" xfId="920" applyNumberFormat="1" applyFont="1" applyFill="1" applyBorder="1" applyAlignment="1">
      <alignment horizontal="right"/>
    </xf>
    <xf numFmtId="4" fontId="58" fillId="0" borderId="0" xfId="216" applyNumberFormat="1" applyFont="1" applyFill="1" applyBorder="1" applyAlignment="1" applyProtection="1">
      <alignment vertical="center"/>
    </xf>
    <xf numFmtId="166" fontId="45" fillId="37" borderId="2" xfId="920" applyNumberFormat="1" applyFont="1" applyFill="1" applyBorder="1" applyAlignment="1">
      <alignment wrapText="1"/>
    </xf>
    <xf numFmtId="168" fontId="45" fillId="37" borderId="74" xfId="920" applyNumberFormat="1" applyFont="1" applyFill="1" applyBorder="1"/>
    <xf numFmtId="167" fontId="45" fillId="37" borderId="2" xfId="920" applyNumberFormat="1" applyFont="1" applyFill="1" applyBorder="1" applyAlignment="1">
      <alignment horizontal="right"/>
    </xf>
    <xf numFmtId="167" fontId="46" fillId="37" borderId="71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167" fontId="46" fillId="37" borderId="77" xfId="920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/>
    <xf numFmtId="168" fontId="45" fillId="0" borderId="74" xfId="920" applyNumberFormat="1" applyFont="1" applyFill="1" applyBorder="1"/>
    <xf numFmtId="164" fontId="46" fillId="0" borderId="0" xfId="0" applyNumberFormat="1" applyFont="1" applyFill="1" applyBorder="1"/>
    <xf numFmtId="4" fontId="46" fillId="0" borderId="0" xfId="825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vertical="center"/>
    </xf>
    <xf numFmtId="4" fontId="58" fillId="37" borderId="83" xfId="216" applyNumberFormat="1" applyFont="1" applyFill="1" applyBorder="1" applyAlignment="1" applyProtection="1">
      <alignment horizontal="right"/>
    </xf>
    <xf numFmtId="4" fontId="58" fillId="37" borderId="0" xfId="216" applyNumberFormat="1" applyFont="1" applyFill="1" applyBorder="1" applyAlignment="1" applyProtection="1">
      <alignment horizontal="right"/>
    </xf>
    <xf numFmtId="0" fontId="46" fillId="37" borderId="0" xfId="0" applyFont="1" applyFill="1"/>
    <xf numFmtId="164" fontId="46" fillId="37" borderId="2" xfId="0" applyNumberFormat="1" applyFont="1" applyFill="1" applyBorder="1"/>
    <xf numFmtId="164" fontId="45" fillId="0" borderId="71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right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0" fontId="59" fillId="38" borderId="0" xfId="0" applyFont="1" applyFill="1"/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60" fillId="37" borderId="2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4" fontId="59" fillId="37" borderId="0" xfId="272" applyNumberFormat="1" applyFont="1" applyFill="1" applyBorder="1" applyProtection="1">
      <alignment horizontal="right"/>
    </xf>
    <xf numFmtId="0" fontId="59" fillId="37" borderId="0" xfId="0" applyFont="1" applyFill="1"/>
    <xf numFmtId="164" fontId="59" fillId="37" borderId="0" xfId="0" applyNumberFormat="1" applyFont="1" applyFill="1"/>
    <xf numFmtId="0" fontId="59" fillId="37" borderId="0" xfId="0" applyFont="1" applyFill="1" applyBorder="1" applyAlignment="1">
      <alignment wrapText="1"/>
    </xf>
    <xf numFmtId="4" fontId="46" fillId="37" borderId="0" xfId="272" applyNumberFormat="1" applyFont="1" applyFill="1" applyBorder="1" applyProtection="1">
      <alignment horizontal="right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59" fillId="37" borderId="2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zoomScale="120" zoomScaleNormal="12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C38" sqref="C38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13" ht="36.75" customHeight="1" x14ac:dyDescent="0.25">
      <c r="A1" s="85" t="s">
        <v>53</v>
      </c>
      <c r="B1" s="85"/>
      <c r="C1" s="85"/>
      <c r="D1" s="85"/>
    </row>
    <row r="2" spans="1:13" ht="15" customHeight="1" x14ac:dyDescent="0.25">
      <c r="A2" s="2"/>
      <c r="B2" s="2"/>
      <c r="C2" s="2"/>
      <c r="D2" s="2" t="s">
        <v>2</v>
      </c>
    </row>
    <row r="3" spans="1:13" s="4" customFormat="1" ht="47.25" customHeight="1" x14ac:dyDescent="0.25">
      <c r="A3" s="3" t="s">
        <v>32</v>
      </c>
      <c r="B3" s="14" t="s">
        <v>52</v>
      </c>
      <c r="C3" s="14" t="s">
        <v>0</v>
      </c>
      <c r="D3" s="14" t="s">
        <v>1</v>
      </c>
    </row>
    <row r="4" spans="1:13" s="15" customFormat="1" x14ac:dyDescent="0.25">
      <c r="A4" s="83" t="s">
        <v>8</v>
      </c>
      <c r="B4" s="83"/>
      <c r="C4" s="83"/>
      <c r="D4" s="84"/>
    </row>
    <row r="5" spans="1:13" s="15" customFormat="1" ht="15.6" customHeight="1" x14ac:dyDescent="0.25">
      <c r="A5" s="54" t="s">
        <v>35</v>
      </c>
      <c r="B5" s="18">
        <f>B6+B16</f>
        <v>2490303.7000000002</v>
      </c>
      <c r="C5" s="55">
        <f>C6+C16</f>
        <v>1278929.5</v>
      </c>
      <c r="D5" s="53">
        <f t="shared" ref="D5:D10" si="0">C5/B5*100</f>
        <v>51.356366695355263</v>
      </c>
    </row>
    <row r="6" spans="1:13" s="15" customFormat="1" x14ac:dyDescent="0.25">
      <c r="A6" s="54" t="s">
        <v>24</v>
      </c>
      <c r="B6" s="17">
        <f>B7+B8+B9+B10+B15</f>
        <v>2278334.5</v>
      </c>
      <c r="C6" s="52">
        <f>C7+C8+C9+C10+C15</f>
        <v>1143087</v>
      </c>
      <c r="D6" s="53">
        <f t="shared" si="0"/>
        <v>50.172044535163742</v>
      </c>
      <c r="E6" s="65"/>
      <c r="F6" s="65"/>
    </row>
    <row r="7" spans="1:13" s="56" customFormat="1" x14ac:dyDescent="0.25">
      <c r="A7" s="57" t="s">
        <v>3</v>
      </c>
      <c r="B7" s="58">
        <v>1156351.8999999999</v>
      </c>
      <c r="C7" s="59">
        <v>483247</v>
      </c>
      <c r="D7" s="60">
        <f t="shared" si="0"/>
        <v>41.790652136257137</v>
      </c>
      <c r="E7" s="66"/>
      <c r="F7" s="66"/>
      <c r="G7" s="66"/>
      <c r="H7" s="66"/>
      <c r="I7" s="66"/>
      <c r="J7" s="66"/>
      <c r="K7" s="66"/>
      <c r="L7" s="66"/>
      <c r="M7" s="66"/>
    </row>
    <row r="8" spans="1:13" s="56" customFormat="1" ht="30" customHeight="1" x14ac:dyDescent="0.25">
      <c r="A8" s="57" t="s">
        <v>4</v>
      </c>
      <c r="B8" s="58">
        <v>45461</v>
      </c>
      <c r="C8" s="59">
        <v>21458.6</v>
      </c>
      <c r="D8" s="60">
        <f t="shared" si="0"/>
        <v>47.202217285145501</v>
      </c>
      <c r="E8" s="66"/>
      <c r="F8" s="66"/>
      <c r="G8" s="66"/>
      <c r="H8" s="66"/>
      <c r="I8" s="66"/>
      <c r="J8" s="66"/>
      <c r="K8" s="66"/>
      <c r="L8" s="66"/>
      <c r="M8" s="66"/>
    </row>
    <row r="9" spans="1:13" s="56" customFormat="1" ht="19.899999999999999" customHeight="1" x14ac:dyDescent="0.25">
      <c r="A9" s="57" t="s">
        <v>46</v>
      </c>
      <c r="B9" s="58">
        <v>761428.6</v>
      </c>
      <c r="C9" s="58">
        <v>514518.3</v>
      </c>
      <c r="D9" s="61">
        <f t="shared" si="0"/>
        <v>67.572757314343065</v>
      </c>
      <c r="E9" s="66"/>
      <c r="F9" s="66"/>
      <c r="G9" s="66"/>
      <c r="H9" s="66"/>
      <c r="I9" s="66"/>
      <c r="J9" s="66"/>
      <c r="K9" s="66"/>
      <c r="L9" s="66"/>
      <c r="M9" s="66"/>
    </row>
    <row r="10" spans="1:13" s="56" customFormat="1" ht="19.899999999999999" customHeight="1" x14ac:dyDescent="0.25">
      <c r="A10" s="57" t="s">
        <v>29</v>
      </c>
      <c r="B10" s="58">
        <f>B12+B13+B14</f>
        <v>279869</v>
      </c>
      <c r="C10" s="58">
        <f>C12+C13+C14</f>
        <v>103832.6</v>
      </c>
      <c r="D10" s="60">
        <f t="shared" si="0"/>
        <v>37.100429129342658</v>
      </c>
      <c r="E10" s="66"/>
      <c r="F10" s="66"/>
      <c r="G10" s="66"/>
      <c r="H10" s="66"/>
      <c r="I10" s="66"/>
      <c r="J10" s="66"/>
      <c r="K10" s="66"/>
      <c r="L10" s="66"/>
      <c r="M10" s="66"/>
    </row>
    <row r="11" spans="1:13" s="56" customFormat="1" ht="17.45" customHeight="1" x14ac:dyDescent="0.25">
      <c r="A11" s="57" t="s">
        <v>30</v>
      </c>
      <c r="B11" s="51"/>
      <c r="C11" s="51"/>
      <c r="D11" s="51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56" customFormat="1" x14ac:dyDescent="0.25">
      <c r="A12" s="62" t="s">
        <v>48</v>
      </c>
      <c r="B12" s="58">
        <v>91814</v>
      </c>
      <c r="C12" s="58">
        <v>11477</v>
      </c>
      <c r="D12" s="60">
        <f t="shared" ref="D12:D20" si="1">C12/B12*100</f>
        <v>12.500272289629033</v>
      </c>
      <c r="E12" s="66"/>
      <c r="F12" s="67"/>
      <c r="G12" s="66"/>
      <c r="H12" s="66"/>
      <c r="I12" s="66"/>
      <c r="J12" s="66"/>
      <c r="K12" s="66"/>
      <c r="L12" s="66"/>
      <c r="M12" s="66"/>
    </row>
    <row r="13" spans="1:13" s="56" customFormat="1" x14ac:dyDescent="0.25">
      <c r="A13" s="62" t="s">
        <v>49</v>
      </c>
      <c r="B13" s="58">
        <v>126928</v>
      </c>
      <c r="C13" s="58">
        <v>69946.600000000006</v>
      </c>
      <c r="D13" s="60">
        <f t="shared" si="1"/>
        <v>55.107304928778525</v>
      </c>
      <c r="E13" s="66"/>
      <c r="F13" s="67"/>
      <c r="G13" s="66"/>
      <c r="H13" s="66"/>
      <c r="I13" s="66"/>
      <c r="J13" s="66"/>
      <c r="K13" s="66"/>
      <c r="L13" s="66"/>
      <c r="M13" s="66"/>
    </row>
    <row r="14" spans="1:13" s="56" customFormat="1" x14ac:dyDescent="0.25">
      <c r="A14" s="62" t="s">
        <v>50</v>
      </c>
      <c r="B14" s="58">
        <v>61127</v>
      </c>
      <c r="C14" s="58">
        <v>22409</v>
      </c>
      <c r="D14" s="60">
        <f t="shared" si="1"/>
        <v>36.659741194562137</v>
      </c>
      <c r="E14" s="66"/>
      <c r="F14" s="67"/>
      <c r="G14" s="66"/>
      <c r="H14" s="66"/>
      <c r="I14" s="66"/>
      <c r="J14" s="66"/>
      <c r="K14" s="66"/>
      <c r="L14" s="66"/>
      <c r="M14" s="66"/>
    </row>
    <row r="15" spans="1:13" s="56" customFormat="1" x14ac:dyDescent="0.25">
      <c r="A15" s="57" t="s">
        <v>47</v>
      </c>
      <c r="B15" s="58">
        <f>26733+8491</f>
        <v>35224</v>
      </c>
      <c r="C15" s="58">
        <v>20030.5</v>
      </c>
      <c r="D15" s="51">
        <f t="shared" si="1"/>
        <v>56.866057233704289</v>
      </c>
      <c r="E15" s="66"/>
      <c r="F15" s="67"/>
      <c r="G15" s="66"/>
      <c r="H15" s="66"/>
      <c r="I15" s="66"/>
      <c r="J15" s="66"/>
      <c r="K15" s="66"/>
      <c r="L15" s="66"/>
      <c r="M15" s="66"/>
    </row>
    <row r="16" spans="1:13" s="56" customFormat="1" x14ac:dyDescent="0.25">
      <c r="A16" s="63" t="s">
        <v>25</v>
      </c>
      <c r="B16" s="64">
        <f>B17+B18+B19+B20+B22+B23</f>
        <v>211969.2</v>
      </c>
      <c r="C16" s="64">
        <f>SUM(C17:C23)</f>
        <v>135842.49999999997</v>
      </c>
      <c r="D16" s="64">
        <f t="shared" si="1"/>
        <v>64.085961545356568</v>
      </c>
      <c r="E16" s="66"/>
      <c r="F16" s="66"/>
      <c r="G16" s="66"/>
      <c r="H16" s="66"/>
      <c r="I16" s="66"/>
      <c r="J16" s="66"/>
      <c r="K16" s="66"/>
      <c r="L16" s="66"/>
      <c r="M16" s="66"/>
    </row>
    <row r="17" spans="1:13" s="56" customFormat="1" ht="45" x14ac:dyDescent="0.25">
      <c r="A17" s="57" t="s">
        <v>26</v>
      </c>
      <c r="B17" s="58">
        <v>114926.9</v>
      </c>
      <c r="C17" s="58">
        <v>70132.7</v>
      </c>
      <c r="D17" s="58">
        <f t="shared" si="1"/>
        <v>61.02374639879784</v>
      </c>
      <c r="E17" s="66"/>
      <c r="F17" s="66"/>
      <c r="G17" s="66"/>
      <c r="H17" s="66"/>
      <c r="I17" s="66"/>
      <c r="J17" s="66"/>
      <c r="K17" s="66"/>
      <c r="L17" s="66"/>
      <c r="M17" s="66"/>
    </row>
    <row r="18" spans="1:13" s="56" customFormat="1" ht="28.5" customHeight="1" x14ac:dyDescent="0.25">
      <c r="A18" s="57" t="s">
        <v>27</v>
      </c>
      <c r="B18" s="58">
        <v>9467</v>
      </c>
      <c r="C18" s="58">
        <v>4316.7</v>
      </c>
      <c r="D18" s="58">
        <f>C18/B18*100</f>
        <v>45.59733812189711</v>
      </c>
      <c r="E18" s="66"/>
      <c r="F18" s="66"/>
      <c r="G18" s="68"/>
      <c r="H18" s="66"/>
      <c r="I18" s="66"/>
      <c r="J18" s="66"/>
      <c r="K18" s="66"/>
      <c r="L18" s="66"/>
      <c r="M18" s="66"/>
    </row>
    <row r="19" spans="1:13" s="56" customFormat="1" ht="27.75" customHeight="1" x14ac:dyDescent="0.25">
      <c r="A19" s="57" t="s">
        <v>51</v>
      </c>
      <c r="B19" s="58">
        <v>9465</v>
      </c>
      <c r="C19" s="58">
        <v>5608.8</v>
      </c>
      <c r="D19" s="58">
        <f t="shared" si="1"/>
        <v>59.258320126782884</v>
      </c>
      <c r="E19" s="66"/>
      <c r="F19" s="66"/>
      <c r="G19" s="68"/>
      <c r="H19" s="66"/>
      <c r="I19" s="66"/>
      <c r="J19" s="66"/>
      <c r="K19" s="66"/>
      <c r="L19" s="66"/>
      <c r="M19" s="66"/>
    </row>
    <row r="20" spans="1:13" s="56" customFormat="1" ht="29.25" customHeight="1" x14ac:dyDescent="0.25">
      <c r="A20" s="70" t="s">
        <v>5</v>
      </c>
      <c r="B20" s="71">
        <v>55841.8</v>
      </c>
      <c r="C20" s="71">
        <v>35582.1</v>
      </c>
      <c r="D20" s="71">
        <f t="shared" si="1"/>
        <v>63.719471793531</v>
      </c>
      <c r="E20" s="66"/>
      <c r="F20" s="66"/>
      <c r="G20" s="66"/>
      <c r="H20" s="66"/>
      <c r="I20" s="66"/>
      <c r="J20" s="66"/>
      <c r="K20" s="66"/>
      <c r="L20" s="66"/>
      <c r="M20" s="66"/>
    </row>
    <row r="21" spans="1:13" s="56" customFormat="1" hidden="1" x14ac:dyDescent="0.25">
      <c r="A21" s="57" t="s">
        <v>41</v>
      </c>
      <c r="B21" s="72"/>
      <c r="C21" s="72"/>
      <c r="D21" s="72"/>
      <c r="E21" s="66"/>
      <c r="F21" s="66"/>
      <c r="G21" s="66"/>
      <c r="H21" s="66"/>
      <c r="I21" s="66"/>
      <c r="J21" s="66"/>
      <c r="K21" s="66"/>
      <c r="L21" s="66"/>
      <c r="M21" s="66"/>
    </row>
    <row r="22" spans="1:13" s="56" customFormat="1" x14ac:dyDescent="0.25">
      <c r="A22" s="57" t="s">
        <v>6</v>
      </c>
      <c r="B22" s="73">
        <v>22268.5</v>
      </c>
      <c r="C22" s="73">
        <v>20201.8</v>
      </c>
      <c r="D22" s="73">
        <f>C22/B22*100</f>
        <v>90.719177313245154</v>
      </c>
      <c r="E22" s="66"/>
      <c r="F22" s="66"/>
      <c r="G22" s="66"/>
      <c r="H22" s="66"/>
      <c r="I22" s="66"/>
      <c r="J22" s="66"/>
      <c r="K22" s="66"/>
      <c r="L22" s="66"/>
      <c r="M22" s="66"/>
    </row>
    <row r="23" spans="1:13" s="56" customFormat="1" x14ac:dyDescent="0.25">
      <c r="A23" s="57" t="s">
        <v>28</v>
      </c>
      <c r="B23" s="73">
        <v>0</v>
      </c>
      <c r="C23" s="73">
        <v>0.4</v>
      </c>
      <c r="D23" s="73">
        <v>0</v>
      </c>
      <c r="E23" s="66"/>
      <c r="F23" s="66"/>
      <c r="G23" s="66"/>
      <c r="H23" s="66"/>
      <c r="I23" s="66"/>
      <c r="J23" s="66"/>
      <c r="K23" s="66"/>
      <c r="L23" s="66"/>
      <c r="M23" s="66"/>
    </row>
    <row r="24" spans="1:13" x14ac:dyDescent="0.25">
      <c r="A24" s="25" t="s">
        <v>7</v>
      </c>
      <c r="B24" s="26">
        <f>SUM(B25:B30)</f>
        <v>4051864.4000000004</v>
      </c>
      <c r="C24" s="26">
        <f>SUM(C25:C30)</f>
        <v>2507075.9999999995</v>
      </c>
      <c r="D24" s="27">
        <f t="shared" ref="D24:D28" si="2">C24/B24*100</f>
        <v>61.874627393749883</v>
      </c>
      <c r="E24" s="69"/>
      <c r="F24" s="69"/>
      <c r="G24" s="50"/>
      <c r="H24" s="50"/>
      <c r="I24" s="50"/>
      <c r="J24" s="50"/>
      <c r="K24" s="50"/>
      <c r="L24" s="50"/>
      <c r="M24" s="50"/>
    </row>
    <row r="25" spans="1:13" ht="14.25" customHeight="1" x14ac:dyDescent="0.25">
      <c r="A25" s="28" t="s">
        <v>36</v>
      </c>
      <c r="B25" s="29"/>
      <c r="C25" s="29"/>
      <c r="D25" s="30"/>
      <c r="E25" s="31"/>
      <c r="F25" s="31"/>
    </row>
    <row r="26" spans="1:13" x14ac:dyDescent="0.25">
      <c r="A26" s="28" t="s">
        <v>38</v>
      </c>
      <c r="B26" s="32">
        <v>2232693.7000000002</v>
      </c>
      <c r="C26" s="32">
        <v>1483625.8</v>
      </c>
      <c r="D26" s="30">
        <f t="shared" si="2"/>
        <v>66.450037459235901</v>
      </c>
      <c r="E26" s="21"/>
      <c r="F26" s="21"/>
    </row>
    <row r="27" spans="1:13" x14ac:dyDescent="0.25">
      <c r="A27" s="28" t="s">
        <v>37</v>
      </c>
      <c r="B27" s="32">
        <v>1752591.2</v>
      </c>
      <c r="C27" s="32">
        <v>975768.1</v>
      </c>
      <c r="D27" s="30">
        <f t="shared" si="2"/>
        <v>55.675738871677552</v>
      </c>
      <c r="E27" s="21"/>
      <c r="F27" s="21"/>
    </row>
    <row r="28" spans="1:13" x14ac:dyDescent="0.25">
      <c r="A28" s="28" t="s">
        <v>39</v>
      </c>
      <c r="B28" s="32">
        <v>66579.5</v>
      </c>
      <c r="C28" s="32">
        <v>47715.3</v>
      </c>
      <c r="D28" s="30">
        <f t="shared" si="2"/>
        <v>71.666654150301525</v>
      </c>
      <c r="E28" s="21"/>
      <c r="F28" s="21"/>
    </row>
    <row r="29" spans="1:13" ht="45" x14ac:dyDescent="0.25">
      <c r="A29" s="33" t="s">
        <v>42</v>
      </c>
      <c r="B29" s="34"/>
      <c r="C29" s="32">
        <v>4166.3</v>
      </c>
      <c r="D29" s="30"/>
      <c r="E29" s="16"/>
      <c r="F29" s="35"/>
    </row>
    <row r="30" spans="1:13" ht="44.25" customHeight="1" x14ac:dyDescent="0.25">
      <c r="A30" s="33" t="s">
        <v>40</v>
      </c>
      <c r="B30" s="34"/>
      <c r="C30" s="32">
        <v>-4199.5</v>
      </c>
      <c r="D30" s="30"/>
      <c r="E30" s="5"/>
      <c r="F30" s="21"/>
    </row>
    <row r="31" spans="1:13" x14ac:dyDescent="0.25">
      <c r="A31" s="36" t="s">
        <v>31</v>
      </c>
      <c r="B31" s="37">
        <f>B24+B5</f>
        <v>6542168.1000000006</v>
      </c>
      <c r="C31" s="37">
        <f>C5+C24</f>
        <v>3786005.4999999995</v>
      </c>
      <c r="D31" s="38"/>
      <c r="E31" s="6"/>
      <c r="F31" s="7"/>
      <c r="G31" s="8"/>
      <c r="H31" s="9"/>
    </row>
    <row r="32" spans="1:13" ht="17.45" customHeight="1" x14ac:dyDescent="0.25">
      <c r="A32" s="74" t="s">
        <v>9</v>
      </c>
      <c r="B32" s="75"/>
      <c r="C32" s="75"/>
      <c r="D32" s="76"/>
      <c r="E32" s="9"/>
      <c r="F32" s="9"/>
    </row>
    <row r="33" spans="1:8" x14ac:dyDescent="0.25">
      <c r="A33" s="33" t="s">
        <v>10</v>
      </c>
      <c r="B33" s="32">
        <v>321586.2</v>
      </c>
      <c r="C33" s="32">
        <v>121760.2</v>
      </c>
      <c r="D33" s="39">
        <f>C33/B33*100</f>
        <v>37.862383398292586</v>
      </c>
      <c r="E33" s="20"/>
      <c r="F33" s="21"/>
    </row>
    <row r="34" spans="1:8" ht="29.25" customHeight="1" x14ac:dyDescent="0.25">
      <c r="A34" s="33" t="s">
        <v>11</v>
      </c>
      <c r="B34" s="32">
        <v>61996.7</v>
      </c>
      <c r="C34" s="32">
        <v>31829.1</v>
      </c>
      <c r="D34" s="39">
        <f>C34/B34*100</f>
        <v>51.339990676923129</v>
      </c>
      <c r="E34" s="20"/>
      <c r="F34" s="21"/>
    </row>
    <row r="35" spans="1:8" x14ac:dyDescent="0.25">
      <c r="A35" s="33" t="s">
        <v>12</v>
      </c>
      <c r="B35" s="32">
        <v>1010535.8</v>
      </c>
      <c r="C35" s="32">
        <v>398332.2</v>
      </c>
      <c r="D35" s="39">
        <f>C35/B35*100</f>
        <v>39.41792067139037</v>
      </c>
      <c r="E35" s="20"/>
      <c r="F35" s="21"/>
    </row>
    <row r="36" spans="1:8" s="50" customFormat="1" x14ac:dyDescent="0.25">
      <c r="A36" s="33" t="s">
        <v>13</v>
      </c>
      <c r="B36" s="51">
        <v>1464083.9</v>
      </c>
      <c r="C36" s="32">
        <v>577242.30000000005</v>
      </c>
      <c r="D36" s="39">
        <f>C36/B36*100</f>
        <v>39.426859348702628</v>
      </c>
      <c r="E36" s="48"/>
      <c r="F36" s="49"/>
    </row>
    <row r="37" spans="1:8" x14ac:dyDescent="0.25">
      <c r="A37" s="33" t="s">
        <v>14</v>
      </c>
      <c r="B37" s="32">
        <v>3006736</v>
      </c>
      <c r="C37" s="32">
        <v>1793339.6</v>
      </c>
      <c r="D37" s="39">
        <f t="shared" ref="D37:D41" si="3">C37/B37*100</f>
        <v>59.644065857461385</v>
      </c>
      <c r="E37" s="20"/>
      <c r="F37" s="21"/>
    </row>
    <row r="38" spans="1:8" x14ac:dyDescent="0.25">
      <c r="A38" s="33" t="s">
        <v>15</v>
      </c>
      <c r="B38" s="32">
        <v>356143.1</v>
      </c>
      <c r="C38" s="32">
        <v>258125.2</v>
      </c>
      <c r="D38" s="39">
        <f t="shared" si="3"/>
        <v>72.477944960887925</v>
      </c>
      <c r="E38" s="20"/>
      <c r="F38" s="21"/>
    </row>
    <row r="39" spans="1:8" s="50" customFormat="1" x14ac:dyDescent="0.25">
      <c r="A39" s="33" t="s">
        <v>16</v>
      </c>
      <c r="B39" s="32">
        <v>408869.4</v>
      </c>
      <c r="C39" s="32">
        <v>176941.9</v>
      </c>
      <c r="D39" s="39">
        <f t="shared" si="3"/>
        <v>43.275896900085939</v>
      </c>
      <c r="E39" s="48"/>
      <c r="F39" s="49"/>
    </row>
    <row r="40" spans="1:8" x14ac:dyDescent="0.25">
      <c r="A40" s="33" t="s">
        <v>17</v>
      </c>
      <c r="B40" s="32">
        <v>89709.6</v>
      </c>
      <c r="C40" s="32">
        <v>54633.7</v>
      </c>
      <c r="D40" s="39">
        <f t="shared" si="3"/>
        <v>60.900617102294504</v>
      </c>
      <c r="E40" s="20"/>
      <c r="F40" s="21"/>
    </row>
    <row r="41" spans="1:8" x14ac:dyDescent="0.25">
      <c r="A41" s="40" t="s">
        <v>18</v>
      </c>
      <c r="B41" s="32">
        <v>8779.2000000000007</v>
      </c>
      <c r="C41" s="32">
        <v>5229.8999999999996</v>
      </c>
      <c r="D41" s="39">
        <f t="shared" si="3"/>
        <v>59.571487151448864</v>
      </c>
      <c r="E41" s="20"/>
      <c r="F41" s="21"/>
      <c r="G41" s="9"/>
      <c r="H41" s="11"/>
    </row>
    <row r="42" spans="1:8" ht="29.25" customHeight="1" x14ac:dyDescent="0.25">
      <c r="A42" s="33" t="s">
        <v>19</v>
      </c>
      <c r="B42" s="32">
        <v>2558.9</v>
      </c>
      <c r="C42" s="32"/>
      <c r="D42" s="41"/>
      <c r="E42" s="20"/>
      <c r="F42" s="21"/>
      <c r="G42" s="9"/>
      <c r="H42" s="11"/>
    </row>
    <row r="43" spans="1:8" ht="20.25" customHeight="1" x14ac:dyDescent="0.25">
      <c r="A43" s="42" t="s">
        <v>20</v>
      </c>
      <c r="B43" s="37">
        <f>B42+B41+B40+B39+B38+B37+B35+B36+B34+B33</f>
        <v>6730998.8000000007</v>
      </c>
      <c r="C43" s="37">
        <f>C42+C41+C40+C39+C38+C37+C35+C36+C34+C33</f>
        <v>3417434.100000001</v>
      </c>
      <c r="D43" s="43">
        <f t="shared" ref="D43" si="4">C43/B43*100</f>
        <v>50.77157494070569</v>
      </c>
      <c r="E43" s="22"/>
      <c r="F43" s="23"/>
      <c r="G43" s="10"/>
    </row>
    <row r="44" spans="1:8" ht="29.25" x14ac:dyDescent="0.25">
      <c r="A44" s="17" t="s">
        <v>45</v>
      </c>
      <c r="B44" s="44">
        <f>B31-B43</f>
        <v>-188830.70000000019</v>
      </c>
      <c r="C44" s="44">
        <f>C31-C43</f>
        <v>368571.39999999851</v>
      </c>
      <c r="D44" s="18"/>
      <c r="E44" s="12"/>
      <c r="F44" s="12"/>
      <c r="G44" s="13"/>
    </row>
    <row r="45" spans="1:8" ht="12" customHeight="1" x14ac:dyDescent="0.25">
      <c r="A45" s="77" t="s">
        <v>33</v>
      </c>
      <c r="B45" s="78"/>
      <c r="C45" s="78"/>
      <c r="D45" s="79"/>
      <c r="E45" s="45"/>
      <c r="F45" s="46"/>
      <c r="G45" s="9"/>
    </row>
    <row r="46" spans="1:8" ht="9.75" customHeight="1" x14ac:dyDescent="0.25">
      <c r="A46" s="80"/>
      <c r="B46" s="81"/>
      <c r="C46" s="81"/>
      <c r="D46" s="82"/>
      <c r="E46" s="9"/>
      <c r="F46" s="9"/>
    </row>
    <row r="47" spans="1:8" ht="15" customHeight="1" x14ac:dyDescent="0.25">
      <c r="A47" s="17" t="s">
        <v>21</v>
      </c>
      <c r="B47" s="24" t="s">
        <v>44</v>
      </c>
      <c r="C47" s="2"/>
      <c r="D47" s="2"/>
    </row>
    <row r="48" spans="1:8" x14ac:dyDescent="0.25">
      <c r="A48" s="19" t="s">
        <v>22</v>
      </c>
      <c r="B48" s="2"/>
      <c r="C48" s="2"/>
      <c r="D48" s="2"/>
    </row>
    <row r="49" spans="1:4" ht="32.25" customHeight="1" x14ac:dyDescent="0.25">
      <c r="A49" s="19" t="s">
        <v>43</v>
      </c>
      <c r="B49" s="47">
        <v>947581</v>
      </c>
      <c r="C49" s="2"/>
      <c r="D49" s="2"/>
    </row>
    <row r="50" spans="1:4" x14ac:dyDescent="0.25">
      <c r="A50" s="19" t="s">
        <v>34</v>
      </c>
      <c r="B50" s="2"/>
      <c r="C50" s="2"/>
      <c r="D50" s="2"/>
    </row>
    <row r="51" spans="1:4" x14ac:dyDescent="0.25">
      <c r="A51" s="17" t="s">
        <v>23</v>
      </c>
      <c r="B51" s="2">
        <f>B48+B49</f>
        <v>947581</v>
      </c>
      <c r="C51" s="2"/>
      <c r="D51" s="2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  <row r="98" spans="1:4" x14ac:dyDescent="0.25">
      <c r="A98" s="15"/>
      <c r="B98" s="15"/>
      <c r="C98" s="15"/>
      <c r="D98" s="15"/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/>
      <c r="B103" s="15"/>
      <c r="C103" s="15"/>
      <c r="D103" s="15"/>
    </row>
    <row r="104" spans="1:4" x14ac:dyDescent="0.25">
      <c r="A104" s="15"/>
      <c r="B104" s="15"/>
      <c r="C104" s="15"/>
      <c r="D104" s="15"/>
    </row>
    <row r="105" spans="1:4" x14ac:dyDescent="0.25">
      <c r="A105" s="15"/>
      <c r="B105" s="15"/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  <row r="111" spans="1:4" x14ac:dyDescent="0.25">
      <c r="A111" s="15"/>
      <c r="B111" s="15"/>
      <c r="C111" s="15"/>
      <c r="D111" s="15"/>
    </row>
    <row r="112" spans="1:4" x14ac:dyDescent="0.25">
      <c r="A112" s="15"/>
      <c r="B112" s="15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Шаова С.Б.</cp:lastModifiedBy>
  <cp:lastPrinted>2024-02-09T05:39:40Z</cp:lastPrinted>
  <dcterms:created xsi:type="dcterms:W3CDTF">2014-09-16T05:33:49Z</dcterms:created>
  <dcterms:modified xsi:type="dcterms:W3CDTF">2024-07-02T11:37:41Z</dcterms:modified>
</cp:coreProperties>
</file>